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ОИ ДОКУМЕНТЫ\ДОГОВОРЫ с 23.10.2017г\ДОГОВОР УПРАВЛЕНИЯ\04.2024 Крупской 21др2 договор управления\договор управления Адм ГОРОДА\"/>
    </mc:Choice>
  </mc:AlternateContent>
  <bookViews>
    <workbookView xWindow="0" yWindow="0" windowWidth="21600" windowHeight="9030"/>
  </bookViews>
  <sheets>
    <sheet name="Лист1" sheetId="1" r:id="rId1"/>
  </sheets>
  <definedNames>
    <definedName name="_xlnm.Print_Area" localSheetId="0">Лист1!$A$1:$M$77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4" i="1" l="1"/>
  <c r="M73" i="1"/>
  <c r="M61" i="1"/>
  <c r="M58" i="1"/>
  <c r="M57" i="1"/>
  <c r="M56" i="1"/>
  <c r="M55" i="1"/>
  <c r="M54" i="1"/>
  <c r="M52" i="1"/>
  <c r="M51" i="1"/>
  <c r="K50" i="1"/>
  <c r="M50" i="1" s="1"/>
  <c r="M49" i="1"/>
  <c r="M48" i="1"/>
  <c r="M45" i="1"/>
  <c r="M44" i="1"/>
  <c r="M42" i="1"/>
  <c r="M41" i="1"/>
  <c r="K40" i="1"/>
  <c r="M40" i="1" s="1"/>
  <c r="M39" i="1"/>
  <c r="M38" i="1"/>
  <c r="M36" i="1"/>
  <c r="M35" i="1"/>
  <c r="M34" i="1"/>
  <c r="K33" i="1"/>
  <c r="M28" i="1"/>
  <c r="M26" i="1"/>
  <c r="M21" i="1"/>
  <c r="K19" i="1"/>
  <c r="M19" i="1" s="1"/>
  <c r="M15" i="1"/>
  <c r="M12" i="1"/>
  <c r="K9" i="1"/>
  <c r="M33" i="1" l="1"/>
  <c r="K32" i="1"/>
  <c r="M32" i="1"/>
  <c r="K76" i="1"/>
  <c r="M9" i="1"/>
  <c r="M76" i="1" s="1"/>
</calcChain>
</file>

<file path=xl/sharedStrings.xml><?xml version="1.0" encoding="utf-8"?>
<sst xmlns="http://schemas.openxmlformats.org/spreadsheetml/2006/main" count="120" uniqueCount="103">
  <si>
    <t>П Е Р Е Ч Е Н Ь</t>
  </si>
  <si>
    <t>г.Тогучин, ул.Крупской 21/2</t>
  </si>
  <si>
    <t>Наименование работ</t>
  </si>
  <si>
    <t xml:space="preserve">    Периодичность</t>
  </si>
  <si>
    <t>Стоимость на 1 кв.м</t>
  </si>
  <si>
    <t>общ.площади</t>
  </si>
  <si>
    <t>сумма</t>
  </si>
  <si>
    <t>м. кв. дома</t>
  </si>
  <si>
    <t xml:space="preserve"> ( руб. в месяц)</t>
  </si>
  <si>
    <t>в год</t>
  </si>
  <si>
    <t>1. Работы, необходимые для надлежащего содержания несущих конструкций</t>
  </si>
  <si>
    <t>(фундаментов, стен, перекрытий и покрытий,лестниц,крыш) и ненесущих</t>
  </si>
  <si>
    <t>(перегородок,внутренней отделки, полов) конструкций МКД</t>
  </si>
  <si>
    <t>проверка состояния, выявление повреждений,проведение сезонных осмотров</t>
  </si>
  <si>
    <t>2 раза в год</t>
  </si>
  <si>
    <t>при выявлении повреждений и нарушений разработка плана (при необходимости) ,</t>
  </si>
  <si>
    <t>по мере  необходимости</t>
  </si>
  <si>
    <t>проведение восстановительных работ</t>
  </si>
  <si>
    <t xml:space="preserve">плановые и частичные осмотры элементов и помещений </t>
  </si>
  <si>
    <t>1 раз в год</t>
  </si>
  <si>
    <t>проверка и при необходимости очистка кровли от скопления снега и наледи</t>
  </si>
  <si>
    <t xml:space="preserve">проверка и при необходимости очистка кровли и водоотводящих устройств </t>
  </si>
  <si>
    <t>от мусора, грязи и наледи, препятствующих стоку дождевых и талых вод</t>
  </si>
  <si>
    <t xml:space="preserve">2. Работы, необходимые для надлежащего содержания оборудования </t>
  </si>
  <si>
    <t>и инженерно-технического обеспечения, входящих в состав общего имущества</t>
  </si>
  <si>
    <t>проверка исправности, работоспособности,технического состояния, проведение</t>
  </si>
  <si>
    <t>сезонных осмотров</t>
  </si>
  <si>
    <t>плановые и частичные осмотры систем водоснабжения, канализации</t>
  </si>
  <si>
    <t>плановые и частичные осмотры системы отопления</t>
  </si>
  <si>
    <t>постоянный контроль параметров теплоносителя  (давления, температуры, расхода)</t>
  </si>
  <si>
    <t>в течении отопительного сезона</t>
  </si>
  <si>
    <t xml:space="preserve">испытания на прочность и плотность (гидравлические испытания) узлов ввода и </t>
  </si>
  <si>
    <t>систем отопления, промывка и регулировка систем отопления</t>
  </si>
  <si>
    <t>удаление воздуха из системы отопления</t>
  </si>
  <si>
    <t xml:space="preserve">техническое обслуживание,регулировка, наладочные и ремонтные работы </t>
  </si>
  <si>
    <t>в соответствии с планом-графиком</t>
  </si>
  <si>
    <t>3. Работы и услуги по содержанию иного общего имущества</t>
  </si>
  <si>
    <t xml:space="preserve">3.1. Работы по содержанию помещений, входящих в состав общего имущества </t>
  </si>
  <si>
    <t xml:space="preserve">влажное подметание коридоров, лестничных площадок и маршей </t>
  </si>
  <si>
    <t>ежедневно</t>
  </si>
  <si>
    <t>влажная уборка тамбуров, коридоров, лестничных площадок и маршей</t>
  </si>
  <si>
    <t>2 раза в месяц</t>
  </si>
  <si>
    <t>влажная протирка подоконников,  перил лестниц, шкафов для электросчетчиков</t>
  </si>
  <si>
    <t>слаботочных устройств,почтовых ящиков, дверей</t>
  </si>
  <si>
    <t>мытье окон</t>
  </si>
  <si>
    <t>проведение дератизации, дезинсекции помещений, входящих в состав общего имущества</t>
  </si>
  <si>
    <t>3.2. Работы по содержанию земельного участка в холодный период года</t>
  </si>
  <si>
    <t>очистка крышек люков колодцев  от снега и льда толщиной слоя свыше 5 см</t>
  </si>
  <si>
    <t xml:space="preserve">сдвигание свежевыпавшего снега и очистка придомовой территории от снега и льда </t>
  </si>
  <si>
    <t xml:space="preserve">1 раз в сутки  в </t>
  </si>
  <si>
    <t>при наличии колейности свыше 5 см</t>
  </si>
  <si>
    <t>дни снегопада</t>
  </si>
  <si>
    <t xml:space="preserve">очистка придомовой территории от снега наносного происхождения </t>
  </si>
  <si>
    <t>1 раз в сутки</t>
  </si>
  <si>
    <t>очистка придомовой территории от наледи и льда</t>
  </si>
  <si>
    <t xml:space="preserve">1 раз в трое суток </t>
  </si>
  <si>
    <t>очистка от мусора и промывка урн, установленных возле подъездов , уборка</t>
  </si>
  <si>
    <t>5 раз в неделю</t>
  </si>
  <si>
    <t>контейнерных площадок, расположенных на придомовой территории ои  мкд</t>
  </si>
  <si>
    <t>промывка урн 1 раз в месяц</t>
  </si>
  <si>
    <t>уборка крыльца и площадки перед входом в подъезд</t>
  </si>
  <si>
    <t>1 раз в неделю</t>
  </si>
  <si>
    <t>посыпка территории  в дни гололеда</t>
  </si>
  <si>
    <t xml:space="preserve">1 раз в сутки </t>
  </si>
  <si>
    <t>3.2. Работы по содержанию  придомовой территории в теплый период года</t>
  </si>
  <si>
    <t>подметание и уборка придомовой территории</t>
  </si>
  <si>
    <t>1 раз в 2  суток</t>
  </si>
  <si>
    <t xml:space="preserve">очистка от мусора и промывка урн, установленных возле подъездов, уборка </t>
  </si>
  <si>
    <t>контейнерных площадок, расположенных на  территории, входящей в состав  ои  мкд</t>
  </si>
  <si>
    <t>промывка урн 2 раза в месяц</t>
  </si>
  <si>
    <t>уборка и выкашивание газонов</t>
  </si>
  <si>
    <t>по мере неоходимости</t>
  </si>
  <si>
    <t>3.3. Работы по обеспечению вывоза, в том числе откачке, жидких бытовых отходов</t>
  </si>
  <si>
    <t>регулярно</t>
  </si>
  <si>
    <t>3.4. Аварийное - диспетчерское обслуживание</t>
  </si>
  <si>
    <t>круглосуточно</t>
  </si>
  <si>
    <t xml:space="preserve">3.5. Работы по обеспечению требований пожарной безопасности </t>
  </si>
  <si>
    <t>осмотры и обеспечение работоспособного состояния пожарных лестниц, лазов,</t>
  </si>
  <si>
    <t>проходов, выходов, систем аварийного освещения</t>
  </si>
  <si>
    <t>4. Управление многоквартирным домом</t>
  </si>
  <si>
    <t>прием,ведение и хранение технической документации на многоквартирный дом, заключение</t>
  </si>
  <si>
    <t>непрерывно в</t>
  </si>
  <si>
    <t>договоров, контроль за выполнением обязательств по таким договорами, подготовка</t>
  </si>
  <si>
    <t>течении года</t>
  </si>
  <si>
    <t>предложений о выполнении плановых текущих работ по содержанию и ремонту, капитального</t>
  </si>
  <si>
    <t xml:space="preserve">(на протяжении </t>
  </si>
  <si>
    <t>ремонта, доведение до сведения  собственников , организация работы по начислению</t>
  </si>
  <si>
    <t>срока действия</t>
  </si>
  <si>
    <t xml:space="preserve"> и сбору платы за содержание и ремонт, организация  работы по взысканию задолженности</t>
  </si>
  <si>
    <t>договора)</t>
  </si>
  <si>
    <t>по оплате жилых помещений, предоставление информации, связанной с оказанием услуг</t>
  </si>
  <si>
    <t>и выполнением работ, ведение реестра собственников помещений в многоквартирном доме,</t>
  </si>
  <si>
    <t xml:space="preserve">организация оказания услуг и выполнения работ, предусмотренных перечнем услуг, </t>
  </si>
  <si>
    <t>взаимодействие с органами государственной власти и органами местного самоуправления</t>
  </si>
  <si>
    <t xml:space="preserve">5. Проведение обязательных в отношении общего имущества мероприятий </t>
  </si>
  <si>
    <t>по мере необходимости</t>
  </si>
  <si>
    <t>по энергосбережению и повышению энергетической эффективности,</t>
  </si>
  <si>
    <t xml:space="preserve">6. Техническое обслуживание коллективных (общедомовых)  приборов учета </t>
  </si>
  <si>
    <t>1 раз в месяц</t>
  </si>
  <si>
    <t>7. Механизированная уборка придомовой территории</t>
  </si>
  <si>
    <t>8. Поверка приборов учета</t>
  </si>
  <si>
    <t>Итого стоимость работ и услуг по управлению и содержанию</t>
  </si>
  <si>
    <t>работ и услуг по содержанию общего имущества многоквартирного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</si>
</sst>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2" fillId="0" borderId="7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2" fontId="3" fillId="0" borderId="5" xfId="0" applyNumberFormat="1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1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4" xfId="0" applyFont="1" applyBorder="1"/>
    <xf numFmtId="0" fontId="3" fillId="0" borderId="15" xfId="0" applyFont="1" applyBorder="1"/>
    <xf numFmtId="2" fontId="3" fillId="0" borderId="17" xfId="0" applyNumberFormat="1" applyFont="1" applyBorder="1"/>
    <xf numFmtId="0" fontId="1" fillId="0" borderId="18" xfId="0" applyFont="1" applyBorder="1"/>
    <xf numFmtId="0" fontId="2" fillId="0" borderId="0" xfId="0" applyFont="1" applyBorder="1"/>
    <xf numFmtId="2" fontId="3" fillId="0" borderId="19" xfId="0" applyNumberFormat="1" applyFont="1" applyBorder="1"/>
    <xf numFmtId="0" fontId="1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3" fillId="0" borderId="21" xfId="0" applyFont="1" applyBorder="1"/>
    <xf numFmtId="0" fontId="3" fillId="0" borderId="22" xfId="0" applyFont="1" applyBorder="1"/>
    <xf numFmtId="2" fontId="3" fillId="0" borderId="23" xfId="0" applyNumberFormat="1" applyFont="1" applyBorder="1"/>
    <xf numFmtId="0" fontId="4" fillId="0" borderId="9" xfId="0" applyFont="1" applyBorder="1"/>
    <xf numFmtId="0" fontId="3" fillId="0" borderId="1" xfId="0" applyFont="1" applyBorder="1"/>
    <xf numFmtId="0" fontId="3" fillId="0" borderId="10" xfId="0" applyFont="1" applyBorder="1"/>
    <xf numFmtId="2" fontId="3" fillId="0" borderId="8" xfId="0" applyNumberFormat="1" applyFont="1" applyBorder="1"/>
    <xf numFmtId="0" fontId="4" fillId="0" borderId="6" xfId="0" applyFont="1" applyBorder="1"/>
    <xf numFmtId="0" fontId="4" fillId="0" borderId="24" xfId="0" applyFont="1" applyBorder="1"/>
    <xf numFmtId="0" fontId="3" fillId="0" borderId="26" xfId="0" applyFont="1" applyBorder="1"/>
    <xf numFmtId="0" fontId="3" fillId="0" borderId="25" xfId="0" applyFont="1" applyBorder="1"/>
    <xf numFmtId="0" fontId="4" fillId="0" borderId="2" xfId="0" applyFont="1" applyBorder="1"/>
    <xf numFmtId="0" fontId="4" fillId="0" borderId="1" xfId="0" applyFont="1" applyBorder="1"/>
    <xf numFmtId="0" fontId="4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27" xfId="0" applyFont="1" applyBorder="1"/>
    <xf numFmtId="0" fontId="1" fillId="0" borderId="21" xfId="0" applyFont="1" applyBorder="1"/>
    <xf numFmtId="0" fontId="1" fillId="0" borderId="22" xfId="0" applyFont="1" applyBorder="1"/>
    <xf numFmtId="0" fontId="3" fillId="0" borderId="28" xfId="0" applyFont="1" applyBorder="1"/>
    <xf numFmtId="0" fontId="4" fillId="0" borderId="0" xfId="0" applyFont="1" applyBorder="1"/>
    <xf numFmtId="0" fontId="4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13" xfId="0" applyFont="1" applyBorder="1"/>
    <xf numFmtId="0" fontId="3" fillId="0" borderId="30" xfId="0" applyFont="1" applyBorder="1"/>
    <xf numFmtId="0" fontId="3" fillId="0" borderId="31" xfId="0" applyFont="1" applyBorder="1"/>
    <xf numFmtId="2" fontId="3" fillId="0" borderId="33" xfId="0" applyNumberFormat="1" applyFont="1" applyBorder="1"/>
    <xf numFmtId="0" fontId="4" fillId="0" borderId="26" xfId="0" applyFont="1" applyBorder="1"/>
    <xf numFmtId="0" fontId="4" fillId="0" borderId="25" xfId="0" applyFont="1" applyBorder="1"/>
    <xf numFmtId="0" fontId="4" fillId="0" borderId="9" xfId="0" applyFont="1" applyFill="1" applyBorder="1"/>
    <xf numFmtId="0" fontId="3" fillId="0" borderId="9" xfId="0" applyFont="1" applyBorder="1"/>
    <xf numFmtId="0" fontId="3" fillId="0" borderId="16" xfId="0" applyFont="1" applyBorder="1"/>
    <xf numFmtId="2" fontId="3" fillId="0" borderId="35" xfId="0" applyNumberFormat="1" applyFont="1" applyBorder="1"/>
    <xf numFmtId="0" fontId="3" fillId="0" borderId="32" xfId="0" applyFont="1" applyBorder="1"/>
    <xf numFmtId="0" fontId="3" fillId="0" borderId="36" xfId="0" applyFont="1" applyBorder="1"/>
    <xf numFmtId="0" fontId="4" fillId="0" borderId="0" xfId="0" applyFont="1"/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2" fontId="3" fillId="0" borderId="0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3" fillId="0" borderId="34" xfId="0" applyFont="1" applyBorder="1"/>
    <xf numFmtId="2" fontId="3" fillId="0" borderId="36" xfId="0" applyNumberFormat="1" applyFont="1" applyBorder="1"/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9" xfId="0" applyFont="1" applyBorder="1"/>
    <xf numFmtId="0" fontId="1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4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4" fillId="0" borderId="34" xfId="0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16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4" fillId="0" borderId="16" xfId="0" applyFont="1" applyBorder="1" applyAlignment="1">
      <alignment wrapText="1" shrinkToFit="1"/>
    </xf>
    <xf numFmtId="0" fontId="0" fillId="0" borderId="14" xfId="0" applyBorder="1" applyAlignment="1">
      <alignment wrapText="1" shrinkToFit="1"/>
    </xf>
    <xf numFmtId="0" fontId="0" fillId="0" borderId="15" xfId="0" applyBorder="1" applyAlignment="1">
      <alignment wrapText="1" shrinkToFi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1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12" xfId="0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24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" fillId="0" borderId="29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4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5" xfId="0" applyBorder="1" applyAlignment="1">
      <alignment wrapText="1"/>
    </xf>
    <xf numFmtId="0" fontId="1" fillId="0" borderId="8" xfId="0" applyFont="1" applyBorder="1" applyAlignment="1">
      <alignment horizontal="left"/>
    </xf>
    <xf numFmtId="0" fontId="3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2" fontId="1" fillId="0" borderId="29" xfId="0" applyNumberFormat="1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2" fontId="2" fillId="0" borderId="31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9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0" borderId="36" xfId="0" applyFont="1" applyBorder="1" applyAlignment="1">
      <alignment horizontal="left" wrapText="1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2" fontId="2" fillId="0" borderId="32" xfId="0" applyNumberFormat="1" applyFont="1" applyFill="1" applyBorder="1" applyAlignment="1">
      <alignment horizontal="center"/>
    </xf>
    <xf numFmtId="2" fontId="2" fillId="0" borderId="3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left" wrapText="1"/>
    </xf>
    <xf numFmtId="49" fontId="1" fillId="0" borderId="30" xfId="0" applyNumberFormat="1" applyFont="1" applyBorder="1" applyAlignment="1">
      <alignment horizontal="left" wrapText="1"/>
    </xf>
    <xf numFmtId="49" fontId="1" fillId="0" borderId="31" xfId="0" applyNumberFormat="1" applyFont="1" applyBorder="1" applyAlignment="1">
      <alignment horizontal="left" wrapText="1"/>
    </xf>
    <xf numFmtId="2" fontId="2" fillId="0" borderId="29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1" xfId="0" applyFont="1" applyBorder="1" applyAlignment="1">
      <alignment horizontal="left" wrapText="1"/>
    </xf>
    <xf numFmtId="0" fontId="2" fillId="0" borderId="32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6"/>
  <sheetViews>
    <sheetView tabSelected="1" view="pageBreakPreview" topLeftCell="A61" zoomScale="90" zoomScaleNormal="100" zoomScaleSheetLayoutView="90" workbookViewId="0">
      <selection activeCell="C84" sqref="C84"/>
    </sheetView>
  </sheetViews>
  <sheetFormatPr defaultRowHeight="15.75" x14ac:dyDescent="0.25"/>
  <cols>
    <col min="1" max="12" width="9.140625" style="3"/>
    <col min="13" max="13" width="13.5703125" style="3" customWidth="1"/>
    <col min="14" max="16384" width="9.140625" style="3"/>
  </cols>
  <sheetData>
    <row r="2" spans="1:13" x14ac:dyDescent="0.2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3" x14ac:dyDescent="0.25">
      <c r="A3" s="176" t="s">
        <v>102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3" x14ac:dyDescent="0.25">
      <c r="A4" s="1"/>
      <c r="B4" s="1"/>
      <c r="C4" s="1"/>
      <c r="D4" s="1"/>
      <c r="E4" s="1"/>
      <c r="F4" s="1" t="s">
        <v>1</v>
      </c>
      <c r="G4" s="1"/>
      <c r="H4" s="1"/>
      <c r="I4" s="1"/>
      <c r="J4" s="1"/>
      <c r="K4" s="177"/>
      <c r="L4" s="177"/>
    </row>
    <row r="5" spans="1:13" ht="30.75" customHeight="1" x14ac:dyDescent="0.25">
      <c r="A5" s="4"/>
      <c r="B5" s="5"/>
      <c r="C5" s="178" t="s">
        <v>2</v>
      </c>
      <c r="D5" s="178"/>
      <c r="E5" s="178"/>
      <c r="F5" s="5"/>
      <c r="G5" s="5"/>
      <c r="H5" s="6"/>
      <c r="I5" s="163" t="s">
        <v>3</v>
      </c>
      <c r="J5" s="164"/>
      <c r="K5" s="169" t="s">
        <v>4</v>
      </c>
      <c r="L5" s="170"/>
      <c r="M5" s="7"/>
    </row>
    <row r="6" spans="1:13" x14ac:dyDescent="0.25">
      <c r="A6" s="8"/>
      <c r="B6" s="9"/>
      <c r="C6" s="9"/>
      <c r="D6" s="9"/>
      <c r="E6" s="9"/>
      <c r="F6" s="9"/>
      <c r="G6" s="9"/>
      <c r="H6" s="10"/>
      <c r="I6" s="9"/>
      <c r="J6" s="10"/>
      <c r="K6" s="131" t="s">
        <v>5</v>
      </c>
      <c r="L6" s="132"/>
      <c r="M6" s="11" t="s">
        <v>6</v>
      </c>
    </row>
    <row r="7" spans="1:13" x14ac:dyDescent="0.25">
      <c r="A7" s="8"/>
      <c r="B7" s="9"/>
      <c r="C7" s="9"/>
      <c r="D7" s="9"/>
      <c r="E7" s="9"/>
      <c r="F7" s="9"/>
      <c r="G7" s="9"/>
      <c r="H7" s="10"/>
      <c r="I7" s="131" t="s">
        <v>7</v>
      </c>
      <c r="J7" s="132"/>
      <c r="K7" s="158" t="s">
        <v>8</v>
      </c>
      <c r="L7" s="159"/>
      <c r="M7" s="11" t="s">
        <v>9</v>
      </c>
    </row>
    <row r="8" spans="1:13" ht="16.5" thickBot="1" x14ac:dyDescent="0.3">
      <c r="A8" s="4"/>
      <c r="B8" s="5"/>
      <c r="C8" s="5"/>
      <c r="D8" s="5"/>
      <c r="E8" s="5"/>
      <c r="F8" s="5"/>
      <c r="G8" s="5"/>
      <c r="H8" s="6"/>
      <c r="I8" s="179">
        <v>1391.2</v>
      </c>
      <c r="J8" s="180"/>
      <c r="K8" s="140"/>
      <c r="L8" s="141"/>
      <c r="M8" s="12"/>
    </row>
    <row r="9" spans="1:13" x14ac:dyDescent="0.25">
      <c r="A9" s="13" t="s">
        <v>10</v>
      </c>
      <c r="B9" s="14"/>
      <c r="C9" s="14"/>
      <c r="D9" s="14"/>
      <c r="E9" s="14"/>
      <c r="F9" s="14"/>
      <c r="G9" s="14"/>
      <c r="H9" s="15"/>
      <c r="I9" s="16"/>
      <c r="J9" s="17"/>
      <c r="K9" s="174">
        <f>K12+K15</f>
        <v>8.7800000000000011</v>
      </c>
      <c r="L9" s="172"/>
      <c r="M9" s="18">
        <f>K9*12*I8</f>
        <v>146576.83200000002</v>
      </c>
    </row>
    <row r="10" spans="1:13" x14ac:dyDescent="0.25">
      <c r="A10" s="19" t="s">
        <v>11</v>
      </c>
      <c r="B10" s="20"/>
      <c r="C10" s="20"/>
      <c r="D10" s="20"/>
      <c r="E10" s="20"/>
      <c r="F10" s="20"/>
      <c r="G10" s="20"/>
      <c r="H10" s="2"/>
      <c r="I10" s="9"/>
      <c r="J10" s="10"/>
      <c r="K10" s="9"/>
      <c r="L10" s="10"/>
      <c r="M10" s="21"/>
    </row>
    <row r="11" spans="1:13" ht="16.5" thickBot="1" x14ac:dyDescent="0.3">
      <c r="A11" s="22" t="s">
        <v>12</v>
      </c>
      <c r="B11" s="23"/>
      <c r="C11" s="23"/>
      <c r="D11" s="23"/>
      <c r="E11" s="23"/>
      <c r="F11" s="23"/>
      <c r="G11" s="23"/>
      <c r="H11" s="24"/>
      <c r="I11" s="25"/>
      <c r="J11" s="26"/>
      <c r="K11" s="25"/>
      <c r="L11" s="26"/>
      <c r="M11" s="27"/>
    </row>
    <row r="12" spans="1:13" x14ac:dyDescent="0.25">
      <c r="A12" s="28" t="s">
        <v>13</v>
      </c>
      <c r="B12" s="29"/>
      <c r="C12" s="29"/>
      <c r="D12" s="29"/>
      <c r="E12" s="29"/>
      <c r="F12" s="29"/>
      <c r="G12" s="29"/>
      <c r="H12" s="30"/>
      <c r="I12" s="158" t="s">
        <v>14</v>
      </c>
      <c r="J12" s="159"/>
      <c r="K12" s="125">
        <v>5.54</v>
      </c>
      <c r="L12" s="126"/>
      <c r="M12" s="31">
        <f>K12*12*I8</f>
        <v>92486.97600000001</v>
      </c>
    </row>
    <row r="13" spans="1:13" ht="30.75" customHeight="1" x14ac:dyDescent="0.25">
      <c r="A13" s="96" t="s">
        <v>15</v>
      </c>
      <c r="B13" s="97"/>
      <c r="C13" s="97"/>
      <c r="D13" s="97"/>
      <c r="E13" s="97"/>
      <c r="F13" s="97"/>
      <c r="G13" s="97"/>
      <c r="H13" s="98"/>
      <c r="I13" s="167" t="s">
        <v>16</v>
      </c>
      <c r="J13" s="168"/>
      <c r="L13" s="10"/>
      <c r="M13" s="31"/>
    </row>
    <row r="14" spans="1:13" x14ac:dyDescent="0.25">
      <c r="A14" s="28" t="s">
        <v>17</v>
      </c>
      <c r="B14" s="29"/>
      <c r="C14" s="29"/>
      <c r="D14" s="29"/>
      <c r="E14" s="29"/>
      <c r="F14" s="29"/>
      <c r="G14" s="29"/>
      <c r="H14" s="30"/>
      <c r="I14" s="158"/>
      <c r="J14" s="159"/>
      <c r="L14" s="10"/>
      <c r="M14" s="31"/>
    </row>
    <row r="15" spans="1:13" x14ac:dyDescent="0.25">
      <c r="A15" s="28" t="s">
        <v>18</v>
      </c>
      <c r="B15" s="29"/>
      <c r="C15" s="29"/>
      <c r="D15" s="29"/>
      <c r="E15" s="29"/>
      <c r="F15" s="29"/>
      <c r="G15" s="29"/>
      <c r="H15" s="30"/>
      <c r="I15" s="110" t="s">
        <v>19</v>
      </c>
      <c r="J15" s="111"/>
      <c r="K15" s="131">
        <v>3.24</v>
      </c>
      <c r="L15" s="132"/>
      <c r="M15" s="31">
        <f>K15*12*I8</f>
        <v>54089.856000000007</v>
      </c>
    </row>
    <row r="16" spans="1:13" ht="30" customHeight="1" x14ac:dyDescent="0.25">
      <c r="A16" s="33" t="s">
        <v>20</v>
      </c>
      <c r="B16" s="34"/>
      <c r="C16" s="34"/>
      <c r="D16" s="34"/>
      <c r="E16" s="34"/>
      <c r="F16" s="34"/>
      <c r="G16" s="34"/>
      <c r="H16" s="35"/>
      <c r="I16" s="167" t="s">
        <v>16</v>
      </c>
      <c r="J16" s="168"/>
      <c r="K16" s="1"/>
      <c r="L16" s="2"/>
      <c r="M16" s="31"/>
    </row>
    <row r="17" spans="1:13" x14ac:dyDescent="0.25">
      <c r="A17" s="36" t="s">
        <v>21</v>
      </c>
      <c r="B17" s="5"/>
      <c r="C17" s="5"/>
      <c r="D17" s="5"/>
      <c r="E17" s="5"/>
      <c r="F17" s="5"/>
      <c r="G17" s="5"/>
      <c r="H17" s="6"/>
      <c r="I17" s="131"/>
      <c r="J17" s="132"/>
      <c r="L17" s="10"/>
      <c r="M17" s="31"/>
    </row>
    <row r="18" spans="1:13" ht="16.5" thickBot="1" x14ac:dyDescent="0.3">
      <c r="A18" s="28" t="s">
        <v>22</v>
      </c>
      <c r="B18" s="37"/>
      <c r="C18" s="37"/>
      <c r="D18" s="37"/>
      <c r="E18" s="37"/>
      <c r="F18" s="37"/>
      <c r="G18" s="37"/>
      <c r="H18" s="38"/>
      <c r="I18" s="29"/>
      <c r="J18" s="30"/>
      <c r="K18" s="154"/>
      <c r="L18" s="155"/>
      <c r="M18" s="31"/>
    </row>
    <row r="19" spans="1:13" x14ac:dyDescent="0.25">
      <c r="A19" s="13" t="s">
        <v>23</v>
      </c>
      <c r="B19" s="39"/>
      <c r="C19" s="39"/>
      <c r="D19" s="39"/>
      <c r="E19" s="39"/>
      <c r="F19" s="39"/>
      <c r="G19" s="39"/>
      <c r="H19" s="40"/>
      <c r="I19" s="16"/>
      <c r="J19" s="41"/>
      <c r="K19" s="173">
        <f>K21+K26+K28</f>
        <v>7.4600000000000009</v>
      </c>
      <c r="L19" s="172"/>
      <c r="M19" s="18">
        <f>K19*12*I8</f>
        <v>124540.22400000002</v>
      </c>
    </row>
    <row r="20" spans="1:13" ht="16.5" thickBot="1" x14ac:dyDescent="0.3">
      <c r="A20" s="22" t="s">
        <v>24</v>
      </c>
      <c r="B20" s="42"/>
      <c r="C20" s="42"/>
      <c r="D20" s="42"/>
      <c r="E20" s="42"/>
      <c r="F20" s="42"/>
      <c r="G20" s="42"/>
      <c r="H20" s="43"/>
      <c r="I20" s="25"/>
      <c r="J20" s="44"/>
      <c r="K20" s="25"/>
      <c r="L20" s="26"/>
      <c r="M20" s="27"/>
    </row>
    <row r="21" spans="1:13" ht="32.25" customHeight="1" x14ac:dyDescent="0.25">
      <c r="A21" s="90" t="s">
        <v>25</v>
      </c>
      <c r="B21" s="91"/>
      <c r="C21" s="91"/>
      <c r="D21" s="91"/>
      <c r="E21" s="91"/>
      <c r="F21" s="91"/>
      <c r="G21" s="91"/>
      <c r="H21" s="92"/>
      <c r="I21" s="131" t="s">
        <v>14</v>
      </c>
      <c r="J21" s="132"/>
      <c r="K21" s="125">
        <v>3.22</v>
      </c>
      <c r="L21" s="126"/>
      <c r="M21" s="31">
        <f>K21*12*I8</f>
        <v>53755.968000000001</v>
      </c>
    </row>
    <row r="22" spans="1:13" x14ac:dyDescent="0.25">
      <c r="A22" s="28" t="s">
        <v>26</v>
      </c>
      <c r="B22" s="37"/>
      <c r="C22" s="37"/>
      <c r="D22" s="37"/>
      <c r="E22" s="37"/>
      <c r="F22" s="37"/>
      <c r="G22" s="37"/>
      <c r="H22" s="38"/>
      <c r="I22" s="47"/>
      <c r="J22" s="48"/>
      <c r="L22" s="10"/>
      <c r="M22" s="31"/>
    </row>
    <row r="23" spans="1:13" ht="30.75" customHeight="1" x14ac:dyDescent="0.25">
      <c r="A23" s="96" t="s">
        <v>15</v>
      </c>
      <c r="B23" s="97"/>
      <c r="C23" s="97"/>
      <c r="D23" s="97"/>
      <c r="E23" s="97"/>
      <c r="F23" s="97"/>
      <c r="G23" s="97"/>
      <c r="H23" s="98"/>
      <c r="I23" s="167" t="s">
        <v>16</v>
      </c>
      <c r="J23" s="168"/>
      <c r="L23" s="10"/>
      <c r="M23" s="31"/>
    </row>
    <row r="24" spans="1:13" x14ac:dyDescent="0.25">
      <c r="A24" s="28" t="s">
        <v>17</v>
      </c>
      <c r="B24" s="29"/>
      <c r="C24" s="29"/>
      <c r="D24" s="29"/>
      <c r="E24" s="29"/>
      <c r="F24" s="29"/>
      <c r="G24" s="29"/>
      <c r="H24" s="30"/>
      <c r="I24" s="158"/>
      <c r="J24" s="159"/>
      <c r="L24" s="10"/>
      <c r="M24" s="31"/>
    </row>
    <row r="25" spans="1:13" ht="29.25" customHeight="1" x14ac:dyDescent="0.25">
      <c r="A25" s="33" t="s">
        <v>27</v>
      </c>
      <c r="B25" s="34"/>
      <c r="C25" s="35"/>
      <c r="D25" s="9"/>
      <c r="E25" s="9"/>
      <c r="F25" s="9"/>
      <c r="G25" s="9"/>
      <c r="H25" s="10"/>
      <c r="I25" s="167" t="s">
        <v>16</v>
      </c>
      <c r="J25" s="168"/>
      <c r="L25" s="10"/>
      <c r="M25" s="31"/>
    </row>
    <row r="26" spans="1:13" x14ac:dyDescent="0.25">
      <c r="A26" s="32" t="s">
        <v>28</v>
      </c>
      <c r="B26" s="9"/>
      <c r="C26" s="9"/>
      <c r="D26" s="34"/>
      <c r="E26" s="34"/>
      <c r="F26" s="34"/>
      <c r="G26" s="34"/>
      <c r="H26" s="35"/>
      <c r="I26" s="110" t="s">
        <v>19</v>
      </c>
      <c r="J26" s="111"/>
      <c r="K26" s="131">
        <v>1.58</v>
      </c>
      <c r="L26" s="132"/>
      <c r="M26" s="31">
        <f>K26*12*I8</f>
        <v>26377.152000000002</v>
      </c>
    </row>
    <row r="27" spans="1:13" ht="31.5" customHeight="1" x14ac:dyDescent="0.25">
      <c r="A27" s="112" t="s">
        <v>29</v>
      </c>
      <c r="B27" s="113"/>
      <c r="C27" s="113"/>
      <c r="D27" s="113"/>
      <c r="E27" s="113"/>
      <c r="F27" s="113"/>
      <c r="G27" s="113"/>
      <c r="H27" s="114"/>
      <c r="I27" s="169" t="s">
        <v>30</v>
      </c>
      <c r="J27" s="170"/>
      <c r="L27" s="10"/>
      <c r="M27" s="31"/>
    </row>
    <row r="28" spans="1:13" ht="32.25" customHeight="1" x14ac:dyDescent="0.25">
      <c r="A28" s="96" t="s">
        <v>31</v>
      </c>
      <c r="B28" s="97"/>
      <c r="C28" s="97"/>
      <c r="D28" s="97"/>
      <c r="E28" s="97"/>
      <c r="F28" s="97"/>
      <c r="G28" s="97"/>
      <c r="H28" s="98"/>
      <c r="I28" s="163" t="s">
        <v>19</v>
      </c>
      <c r="J28" s="164"/>
      <c r="K28" s="131">
        <v>2.66</v>
      </c>
      <c r="L28" s="132"/>
      <c r="M28" s="31">
        <f>K28*12*I8</f>
        <v>44407.104000000007</v>
      </c>
    </row>
    <row r="29" spans="1:13" x14ac:dyDescent="0.25">
      <c r="A29" s="28" t="s">
        <v>32</v>
      </c>
      <c r="B29" s="37"/>
      <c r="C29" s="37"/>
      <c r="D29" s="37"/>
      <c r="E29" s="37"/>
      <c r="F29" s="37"/>
      <c r="G29" s="37"/>
      <c r="H29" s="38"/>
      <c r="I29" s="29"/>
      <c r="J29" s="30"/>
      <c r="L29" s="10"/>
      <c r="M29" s="31"/>
    </row>
    <row r="30" spans="1:13" ht="30.75" customHeight="1" x14ac:dyDescent="0.25">
      <c r="A30" s="36" t="s">
        <v>33</v>
      </c>
      <c r="B30" s="49"/>
      <c r="C30" s="49"/>
      <c r="D30" s="49"/>
      <c r="E30" s="49"/>
      <c r="F30" s="49"/>
      <c r="G30" s="49"/>
      <c r="H30" s="50"/>
      <c r="I30" s="167" t="s">
        <v>16</v>
      </c>
      <c r="J30" s="168"/>
      <c r="L30" s="10"/>
      <c r="M30" s="31"/>
    </row>
    <row r="31" spans="1:13" ht="33.75" customHeight="1" thickBot="1" x14ac:dyDescent="0.3">
      <c r="A31" s="36" t="s">
        <v>34</v>
      </c>
      <c r="B31" s="49"/>
      <c r="C31" s="49"/>
      <c r="D31" s="49"/>
      <c r="E31" s="49"/>
      <c r="F31" s="49"/>
      <c r="G31" s="49"/>
      <c r="H31" s="50"/>
      <c r="I31" s="169" t="s">
        <v>35</v>
      </c>
      <c r="J31" s="170"/>
      <c r="K31" s="5"/>
      <c r="L31" s="6"/>
      <c r="M31" s="7"/>
    </row>
    <row r="32" spans="1:13" ht="16.5" thickBot="1" x14ac:dyDescent="0.3">
      <c r="A32" s="51" t="s">
        <v>36</v>
      </c>
      <c r="B32" s="14"/>
      <c r="C32" s="14"/>
      <c r="D32" s="14"/>
      <c r="E32" s="14"/>
      <c r="F32" s="14"/>
      <c r="G32" s="16"/>
      <c r="H32" s="17"/>
      <c r="I32" s="16"/>
      <c r="J32" s="17"/>
      <c r="K32" s="171">
        <f>K33+K40+K50+K56+K57+K58</f>
        <v>40.47</v>
      </c>
      <c r="L32" s="172"/>
      <c r="M32" s="18">
        <f>M33+M40+M50+M56+M57+M58</f>
        <v>675622.36800000013</v>
      </c>
    </row>
    <row r="33" spans="1:13" ht="33.75" customHeight="1" thickBot="1" x14ac:dyDescent="0.3">
      <c r="A33" s="133" t="s">
        <v>37</v>
      </c>
      <c r="B33" s="134"/>
      <c r="C33" s="134"/>
      <c r="D33" s="134"/>
      <c r="E33" s="134"/>
      <c r="F33" s="134"/>
      <c r="G33" s="134"/>
      <c r="H33" s="165"/>
      <c r="I33" s="52"/>
      <c r="J33" s="53"/>
      <c r="K33" s="166">
        <f>K34+K35+K36+K38+K39</f>
        <v>9.8600000000000012</v>
      </c>
      <c r="L33" s="162"/>
      <c r="M33" s="54">
        <f>K33*12*I8</f>
        <v>164606.78400000004</v>
      </c>
    </row>
    <row r="34" spans="1:13" x14ac:dyDescent="0.25">
      <c r="A34" s="28" t="s">
        <v>38</v>
      </c>
      <c r="B34" s="37"/>
      <c r="C34" s="37"/>
      <c r="D34" s="37"/>
      <c r="E34" s="37"/>
      <c r="F34" s="37"/>
      <c r="G34" s="37"/>
      <c r="H34" s="38"/>
      <c r="I34" s="158" t="s">
        <v>39</v>
      </c>
      <c r="J34" s="159"/>
      <c r="K34" s="125">
        <v>2.2400000000000002</v>
      </c>
      <c r="L34" s="126"/>
      <c r="M34" s="31">
        <f>K34*12*I8</f>
        <v>37395.456000000006</v>
      </c>
    </row>
    <row r="35" spans="1:13" x14ac:dyDescent="0.25">
      <c r="A35" s="33" t="s">
        <v>40</v>
      </c>
      <c r="B35" s="55"/>
      <c r="C35" s="55"/>
      <c r="D35" s="55"/>
      <c r="E35" s="55"/>
      <c r="F35" s="55"/>
      <c r="G35" s="55"/>
      <c r="H35" s="56"/>
      <c r="I35" s="110" t="s">
        <v>41</v>
      </c>
      <c r="J35" s="111"/>
      <c r="K35" s="131">
        <v>5.28</v>
      </c>
      <c r="L35" s="132"/>
      <c r="M35" s="31">
        <f>K35*12*I8</f>
        <v>88146.432000000001</v>
      </c>
    </row>
    <row r="36" spans="1:13" ht="33.75" customHeight="1" x14ac:dyDescent="0.25">
      <c r="A36" s="96" t="s">
        <v>42</v>
      </c>
      <c r="B36" s="97"/>
      <c r="C36" s="97"/>
      <c r="D36" s="97"/>
      <c r="E36" s="97"/>
      <c r="F36" s="97"/>
      <c r="G36" s="97"/>
      <c r="H36" s="98"/>
      <c r="I36" s="163" t="s">
        <v>19</v>
      </c>
      <c r="J36" s="164"/>
      <c r="K36" s="131">
        <v>0.6</v>
      </c>
      <c r="L36" s="132"/>
      <c r="M36" s="31">
        <f>K36*12*I8</f>
        <v>10016.64</v>
      </c>
    </row>
    <row r="37" spans="1:13" x14ac:dyDescent="0.25">
      <c r="A37" s="57" t="s">
        <v>43</v>
      </c>
      <c r="B37" s="29"/>
      <c r="C37" s="29"/>
      <c r="D37" s="29"/>
      <c r="E37" s="37"/>
      <c r="F37" s="37"/>
      <c r="G37" s="37"/>
      <c r="H37" s="38"/>
      <c r="I37" s="29"/>
      <c r="J37" s="30"/>
      <c r="K37" s="9"/>
      <c r="L37" s="10"/>
      <c r="M37" s="31"/>
    </row>
    <row r="38" spans="1:13" x14ac:dyDescent="0.25">
      <c r="A38" s="33" t="s">
        <v>44</v>
      </c>
      <c r="B38" s="55"/>
      <c r="C38" s="55"/>
      <c r="D38" s="55"/>
      <c r="E38" s="55"/>
      <c r="F38" s="55"/>
      <c r="G38" s="55"/>
      <c r="H38" s="56"/>
      <c r="I38" s="110" t="s">
        <v>14</v>
      </c>
      <c r="J38" s="111"/>
      <c r="K38" s="131">
        <v>0.18</v>
      </c>
      <c r="L38" s="132"/>
      <c r="M38" s="31">
        <f>K38*12*I8</f>
        <v>3004.9920000000002</v>
      </c>
    </row>
    <row r="39" spans="1:13" ht="31.5" customHeight="1" thickBot="1" x14ac:dyDescent="0.3">
      <c r="A39" s="99" t="s">
        <v>45</v>
      </c>
      <c r="B39" s="100"/>
      <c r="C39" s="100"/>
      <c r="D39" s="100"/>
      <c r="E39" s="100"/>
      <c r="F39" s="100"/>
      <c r="G39" s="100"/>
      <c r="H39" s="101"/>
      <c r="I39" s="140" t="s">
        <v>14</v>
      </c>
      <c r="J39" s="141"/>
      <c r="K39" s="160">
        <v>1.56</v>
      </c>
      <c r="L39" s="161"/>
      <c r="M39" s="31">
        <f>K39*12*I8</f>
        <v>26043.263999999999</v>
      </c>
    </row>
    <row r="40" spans="1:13" ht="32.25" customHeight="1" thickBot="1" x14ac:dyDescent="0.3">
      <c r="A40" s="144" t="s">
        <v>46</v>
      </c>
      <c r="B40" s="145"/>
      <c r="C40" s="145"/>
      <c r="D40" s="145"/>
      <c r="E40" s="145"/>
      <c r="F40" s="145"/>
      <c r="G40" s="145"/>
      <c r="H40" s="146"/>
      <c r="I40" s="52"/>
      <c r="J40" s="53"/>
      <c r="K40" s="127">
        <f>K41+K42+K44+K45+K48+K49</f>
        <v>2.4300000000000002</v>
      </c>
      <c r="L40" s="162"/>
      <c r="M40" s="54">
        <f>K40*12*I8</f>
        <v>40567.392000000007</v>
      </c>
    </row>
    <row r="41" spans="1:13" x14ac:dyDescent="0.25">
      <c r="A41" s="58" t="s">
        <v>47</v>
      </c>
      <c r="B41" s="29"/>
      <c r="C41" s="29"/>
      <c r="D41" s="29"/>
      <c r="E41" s="29"/>
      <c r="F41" s="37"/>
      <c r="G41" s="37"/>
      <c r="H41" s="38"/>
      <c r="I41" s="59"/>
      <c r="J41" s="10"/>
      <c r="K41" s="125">
        <v>0.14000000000000001</v>
      </c>
      <c r="L41" s="126"/>
      <c r="M41" s="31">
        <f>K41*12*I8</f>
        <v>2337.2160000000003</v>
      </c>
    </row>
    <row r="42" spans="1:13" x14ac:dyDescent="0.25">
      <c r="A42" s="4" t="s">
        <v>48</v>
      </c>
      <c r="B42" s="5"/>
      <c r="C42" s="5"/>
      <c r="D42" s="5"/>
      <c r="E42" s="5"/>
      <c r="F42" s="49"/>
      <c r="G42" s="49"/>
      <c r="H42" s="50"/>
      <c r="I42" s="131" t="s">
        <v>49</v>
      </c>
      <c r="J42" s="132"/>
      <c r="K42" s="131">
        <v>1.1499999999999999</v>
      </c>
      <c r="L42" s="132"/>
      <c r="M42" s="31">
        <f>K42*12*I8</f>
        <v>19198.559999999998</v>
      </c>
    </row>
    <row r="43" spans="1:13" x14ac:dyDescent="0.25">
      <c r="A43" s="28" t="s">
        <v>50</v>
      </c>
      <c r="B43" s="37"/>
      <c r="C43" s="37"/>
      <c r="D43" s="37"/>
      <c r="E43" s="37"/>
      <c r="F43" s="37"/>
      <c r="G43" s="37"/>
      <c r="H43" s="38"/>
      <c r="I43" s="158" t="s">
        <v>51</v>
      </c>
      <c r="J43" s="159"/>
      <c r="L43" s="10"/>
      <c r="M43" s="31"/>
    </row>
    <row r="44" spans="1:13" x14ac:dyDescent="0.25">
      <c r="A44" s="33" t="s">
        <v>52</v>
      </c>
      <c r="B44" s="55"/>
      <c r="C44" s="55"/>
      <c r="D44" s="55"/>
      <c r="E44" s="55"/>
      <c r="F44" s="55"/>
      <c r="G44" s="55"/>
      <c r="H44" s="56"/>
      <c r="I44" s="110" t="s">
        <v>53</v>
      </c>
      <c r="J44" s="111"/>
      <c r="K44" s="131">
        <v>0.71</v>
      </c>
      <c r="L44" s="132"/>
      <c r="M44" s="31">
        <f>K44*12*I8</f>
        <v>11853.023999999999</v>
      </c>
    </row>
    <row r="45" spans="1:13" x14ac:dyDescent="0.25">
      <c r="A45" s="33" t="s">
        <v>54</v>
      </c>
      <c r="B45" s="55"/>
      <c r="C45" s="55"/>
      <c r="D45" s="55"/>
      <c r="E45" s="55"/>
      <c r="F45" s="55"/>
      <c r="G45" s="55"/>
      <c r="H45" s="56"/>
      <c r="I45" s="110" t="s">
        <v>55</v>
      </c>
      <c r="J45" s="111"/>
      <c r="K45" s="131">
        <v>0.18</v>
      </c>
      <c r="L45" s="132"/>
      <c r="M45" s="31">
        <f>K45*12*I8</f>
        <v>3004.9920000000002</v>
      </c>
    </row>
    <row r="46" spans="1:13" x14ac:dyDescent="0.25">
      <c r="A46" s="36" t="s">
        <v>56</v>
      </c>
      <c r="B46" s="49"/>
      <c r="C46" s="49"/>
      <c r="D46" s="49"/>
      <c r="E46" s="49"/>
      <c r="F46" s="49"/>
      <c r="G46" s="49"/>
      <c r="H46" s="50"/>
      <c r="I46" s="152" t="s">
        <v>57</v>
      </c>
      <c r="J46" s="153"/>
      <c r="L46" s="10"/>
      <c r="M46" s="31"/>
    </row>
    <row r="47" spans="1:13" ht="31.5" customHeight="1" x14ac:dyDescent="0.25">
      <c r="A47" s="28" t="s">
        <v>58</v>
      </c>
      <c r="B47" s="37"/>
      <c r="C47" s="37"/>
      <c r="D47" s="37"/>
      <c r="E47" s="37"/>
      <c r="F47" s="37"/>
      <c r="G47" s="37"/>
      <c r="H47" s="38"/>
      <c r="I47" s="156" t="s">
        <v>59</v>
      </c>
      <c r="J47" s="157"/>
      <c r="K47" s="154"/>
      <c r="L47" s="155"/>
      <c r="M47" s="31"/>
    </row>
    <row r="48" spans="1:13" x14ac:dyDescent="0.25">
      <c r="A48" s="36" t="s">
        <v>60</v>
      </c>
      <c r="B48" s="49"/>
      <c r="C48" s="49"/>
      <c r="D48" s="49"/>
      <c r="E48" s="49"/>
      <c r="F48" s="49"/>
      <c r="G48" s="49"/>
      <c r="H48" s="50"/>
      <c r="I48" s="110" t="s">
        <v>61</v>
      </c>
      <c r="J48" s="111"/>
      <c r="K48" s="154">
        <v>0.1</v>
      </c>
      <c r="L48" s="155"/>
      <c r="M48" s="31">
        <f>K48*12*I8</f>
        <v>1669.4400000000003</v>
      </c>
    </row>
    <row r="49" spans="1:13" ht="16.5" thickBot="1" x14ac:dyDescent="0.3">
      <c r="A49" s="36" t="s">
        <v>62</v>
      </c>
      <c r="B49" s="49"/>
      <c r="C49" s="49"/>
      <c r="D49" s="49"/>
      <c r="E49" s="49"/>
      <c r="F49" s="49"/>
      <c r="G49" s="49"/>
      <c r="H49" s="50"/>
      <c r="I49" s="140" t="s">
        <v>63</v>
      </c>
      <c r="J49" s="141"/>
      <c r="K49" s="142">
        <v>0.15</v>
      </c>
      <c r="L49" s="143"/>
      <c r="M49" s="60">
        <f>K49*12*I8</f>
        <v>2504.16</v>
      </c>
    </row>
    <row r="50" spans="1:13" ht="33" customHeight="1" thickBot="1" x14ac:dyDescent="0.3">
      <c r="A50" s="144" t="s">
        <v>64</v>
      </c>
      <c r="B50" s="145"/>
      <c r="C50" s="145"/>
      <c r="D50" s="145"/>
      <c r="E50" s="145"/>
      <c r="F50" s="145"/>
      <c r="G50" s="145"/>
      <c r="H50" s="146"/>
      <c r="I50" s="61"/>
      <c r="J50" s="62"/>
      <c r="K50" s="147">
        <f>K51+K52+K54+K55</f>
        <v>2.96</v>
      </c>
      <c r="L50" s="128"/>
      <c r="M50" s="54">
        <f>K50*12*I8</f>
        <v>49415.423999999999</v>
      </c>
    </row>
    <row r="51" spans="1:13" x14ac:dyDescent="0.25">
      <c r="A51" s="28" t="s">
        <v>65</v>
      </c>
      <c r="B51" s="37"/>
      <c r="C51" s="37"/>
      <c r="D51" s="37"/>
      <c r="E51" s="37"/>
      <c r="F51" s="37"/>
      <c r="G51" s="37"/>
      <c r="H51" s="38"/>
      <c r="I51" s="148" t="s">
        <v>66</v>
      </c>
      <c r="J51" s="149"/>
      <c r="K51" s="150">
        <v>0.93</v>
      </c>
      <c r="L51" s="151"/>
      <c r="M51" s="31">
        <f>K51*12*I8</f>
        <v>15525.792000000001</v>
      </c>
    </row>
    <row r="52" spans="1:13" x14ac:dyDescent="0.25">
      <c r="A52" s="32" t="s">
        <v>67</v>
      </c>
      <c r="B52" s="63"/>
      <c r="C52" s="63"/>
      <c r="D52" s="63"/>
      <c r="E52" s="63"/>
      <c r="F52" s="45"/>
      <c r="G52" s="63"/>
      <c r="H52" s="46"/>
      <c r="I52" s="152" t="s">
        <v>57</v>
      </c>
      <c r="J52" s="153"/>
      <c r="K52" s="154">
        <v>0.42</v>
      </c>
      <c r="L52" s="155"/>
      <c r="M52" s="31">
        <f>K52*12*I8</f>
        <v>7011.6480000000001</v>
      </c>
    </row>
    <row r="53" spans="1:13" ht="31.5" customHeight="1" x14ac:dyDescent="0.25">
      <c r="A53" s="102" t="s">
        <v>68</v>
      </c>
      <c r="B53" s="103"/>
      <c r="C53" s="103"/>
      <c r="D53" s="103"/>
      <c r="E53" s="103"/>
      <c r="F53" s="103"/>
      <c r="G53" s="103"/>
      <c r="H53" s="104"/>
      <c r="I53" s="156" t="s">
        <v>69</v>
      </c>
      <c r="J53" s="157"/>
      <c r="K53" s="64"/>
      <c r="L53" s="65"/>
      <c r="M53" s="31"/>
    </row>
    <row r="54" spans="1:13" ht="31.5" customHeight="1" x14ac:dyDescent="0.25">
      <c r="A54" s="33" t="s">
        <v>70</v>
      </c>
      <c r="B54" s="55"/>
      <c r="C54" s="55"/>
      <c r="D54" s="55"/>
      <c r="E54" s="55"/>
      <c r="F54" s="55"/>
      <c r="G54" s="55"/>
      <c r="H54" s="56"/>
      <c r="I54" s="105" t="s">
        <v>71</v>
      </c>
      <c r="J54" s="106"/>
      <c r="K54" s="154">
        <v>1.24</v>
      </c>
      <c r="L54" s="155"/>
      <c r="M54" s="31">
        <f>K54*12*I8</f>
        <v>20701.056</v>
      </c>
    </row>
    <row r="55" spans="1:13" ht="16.5" thickBot="1" x14ac:dyDescent="0.3">
      <c r="A55" s="36" t="s">
        <v>60</v>
      </c>
      <c r="B55" s="49"/>
      <c r="C55" s="49"/>
      <c r="D55" s="49"/>
      <c r="E55" s="49"/>
      <c r="F55" s="49"/>
      <c r="G55" s="49"/>
      <c r="H55" s="50"/>
      <c r="I55" s="140" t="s">
        <v>61</v>
      </c>
      <c r="J55" s="141"/>
      <c r="K55" s="142">
        <v>0.37</v>
      </c>
      <c r="L55" s="143"/>
      <c r="M55" s="31">
        <f>K55*12*I8</f>
        <v>6176.9279999999999</v>
      </c>
    </row>
    <row r="56" spans="1:13" ht="36" customHeight="1" thickBot="1" x14ac:dyDescent="0.3">
      <c r="A56" s="107" t="s">
        <v>72</v>
      </c>
      <c r="B56" s="108"/>
      <c r="C56" s="108"/>
      <c r="D56" s="108"/>
      <c r="E56" s="108"/>
      <c r="F56" s="108"/>
      <c r="G56" s="108"/>
      <c r="H56" s="109"/>
      <c r="I56" s="136" t="s">
        <v>73</v>
      </c>
      <c r="J56" s="137"/>
      <c r="K56" s="138">
        <v>21.58</v>
      </c>
      <c r="L56" s="139"/>
      <c r="M56" s="54">
        <f>K56*12*I8</f>
        <v>360265.152</v>
      </c>
    </row>
    <row r="57" spans="1:13" ht="16.5" thickBot="1" x14ac:dyDescent="0.3">
      <c r="A57" s="120" t="s">
        <v>74</v>
      </c>
      <c r="B57" s="121"/>
      <c r="C57" s="121"/>
      <c r="D57" s="121"/>
      <c r="E57" s="121"/>
      <c r="F57" s="121"/>
      <c r="G57" s="121"/>
      <c r="H57" s="124"/>
      <c r="I57" s="125" t="s">
        <v>75</v>
      </c>
      <c r="J57" s="126"/>
      <c r="K57" s="127">
        <v>2.39</v>
      </c>
      <c r="L57" s="128"/>
      <c r="M57" s="54">
        <f>K57*12*I8</f>
        <v>39899.616000000002</v>
      </c>
    </row>
    <row r="58" spans="1:13" ht="16.5" thickBot="1" x14ac:dyDescent="0.3">
      <c r="A58" s="66" t="s">
        <v>76</v>
      </c>
      <c r="B58" s="67"/>
      <c r="C58" s="67"/>
      <c r="D58" s="67"/>
      <c r="E58" s="67"/>
      <c r="F58" s="67"/>
      <c r="G58" s="67"/>
      <c r="H58" s="68"/>
      <c r="I58" s="52"/>
      <c r="J58" s="53"/>
      <c r="K58" s="127">
        <v>1.25</v>
      </c>
      <c r="L58" s="128"/>
      <c r="M58" s="54">
        <f>K58*12*I8</f>
        <v>20868</v>
      </c>
    </row>
    <row r="59" spans="1:13" ht="31.5" customHeight="1" x14ac:dyDescent="0.25">
      <c r="A59" s="90" t="s">
        <v>77</v>
      </c>
      <c r="B59" s="91"/>
      <c r="C59" s="91"/>
      <c r="D59" s="91"/>
      <c r="E59" s="91"/>
      <c r="F59" s="91"/>
      <c r="G59" s="91"/>
      <c r="H59" s="92"/>
      <c r="I59" s="125" t="s">
        <v>14</v>
      </c>
      <c r="J59" s="126"/>
      <c r="K59" s="64"/>
      <c r="L59" s="65"/>
      <c r="M59" s="31"/>
    </row>
    <row r="60" spans="1:13" ht="16.5" thickBot="1" x14ac:dyDescent="0.3">
      <c r="A60" s="32" t="s">
        <v>78</v>
      </c>
      <c r="B60" s="45"/>
      <c r="C60" s="45"/>
      <c r="D60" s="45"/>
      <c r="E60" s="45"/>
      <c r="F60" s="45"/>
      <c r="G60" s="45"/>
      <c r="H60" s="46"/>
      <c r="I60" s="9"/>
      <c r="J60" s="10"/>
      <c r="K60" s="64"/>
      <c r="L60" s="65"/>
      <c r="M60" s="31"/>
    </row>
    <row r="61" spans="1:13" ht="16.5" thickBot="1" x14ac:dyDescent="0.3">
      <c r="A61" s="120" t="s">
        <v>79</v>
      </c>
      <c r="B61" s="121"/>
      <c r="C61" s="121"/>
      <c r="D61" s="121"/>
      <c r="E61" s="121"/>
      <c r="F61" s="121"/>
      <c r="G61" s="121"/>
      <c r="H61" s="124"/>
      <c r="I61" s="52"/>
      <c r="J61" s="53"/>
      <c r="K61" s="127">
        <v>8.1</v>
      </c>
      <c r="L61" s="128"/>
      <c r="M61" s="54">
        <f>K61*12*I8</f>
        <v>135224.63999999998</v>
      </c>
    </row>
    <row r="62" spans="1:13" ht="33" customHeight="1" x14ac:dyDescent="0.25">
      <c r="A62" s="93" t="s">
        <v>80</v>
      </c>
      <c r="B62" s="94"/>
      <c r="C62" s="94"/>
      <c r="D62" s="94"/>
      <c r="E62" s="94"/>
      <c r="F62" s="94"/>
      <c r="G62" s="94"/>
      <c r="H62" s="95"/>
      <c r="I62" s="131" t="s">
        <v>81</v>
      </c>
      <c r="J62" s="132"/>
      <c r="K62" s="69"/>
      <c r="L62" s="65"/>
      <c r="M62" s="31"/>
    </row>
    <row r="63" spans="1:13" ht="32.25" customHeight="1" x14ac:dyDescent="0.25">
      <c r="A63" s="82" t="s">
        <v>82</v>
      </c>
      <c r="B63" s="83"/>
      <c r="C63" s="83"/>
      <c r="D63" s="83"/>
      <c r="E63" s="83"/>
      <c r="F63" s="83"/>
      <c r="G63" s="83"/>
      <c r="H63" s="84"/>
      <c r="I63" s="131" t="s">
        <v>83</v>
      </c>
      <c r="J63" s="132"/>
      <c r="K63" s="69"/>
      <c r="L63" s="65"/>
      <c r="M63" s="31"/>
    </row>
    <row r="64" spans="1:13" ht="32.25" customHeight="1" x14ac:dyDescent="0.25">
      <c r="A64" s="82" t="s">
        <v>84</v>
      </c>
      <c r="B64" s="83"/>
      <c r="C64" s="83"/>
      <c r="D64" s="83"/>
      <c r="E64" s="83"/>
      <c r="F64" s="83"/>
      <c r="G64" s="83"/>
      <c r="H64" s="84"/>
      <c r="I64" s="131" t="s">
        <v>85</v>
      </c>
      <c r="J64" s="132"/>
      <c r="K64" s="69"/>
      <c r="L64" s="65"/>
      <c r="M64" s="31"/>
    </row>
    <row r="65" spans="1:13" ht="30" customHeight="1" x14ac:dyDescent="0.25">
      <c r="A65" s="82" t="s">
        <v>86</v>
      </c>
      <c r="B65" s="83"/>
      <c r="C65" s="83"/>
      <c r="D65" s="83"/>
      <c r="E65" s="83"/>
      <c r="F65" s="83"/>
      <c r="G65" s="83"/>
      <c r="H65" s="84"/>
      <c r="I65" s="131" t="s">
        <v>87</v>
      </c>
      <c r="J65" s="132"/>
      <c r="K65" s="69"/>
      <c r="L65" s="65"/>
      <c r="M65" s="31"/>
    </row>
    <row r="66" spans="1:13" ht="31.5" customHeight="1" x14ac:dyDescent="0.25">
      <c r="A66" s="82" t="s">
        <v>88</v>
      </c>
      <c r="B66" s="83"/>
      <c r="C66" s="83"/>
      <c r="D66" s="83"/>
      <c r="E66" s="83"/>
      <c r="F66" s="83"/>
      <c r="G66" s="83"/>
      <c r="H66" s="84"/>
      <c r="I66" s="131" t="s">
        <v>89</v>
      </c>
      <c r="J66" s="132"/>
      <c r="K66" s="69"/>
      <c r="L66" s="65"/>
      <c r="M66" s="31"/>
    </row>
    <row r="67" spans="1:13" ht="30" customHeight="1" x14ac:dyDescent="0.25">
      <c r="A67" s="82" t="s">
        <v>90</v>
      </c>
      <c r="B67" s="83"/>
      <c r="C67" s="83"/>
      <c r="D67" s="83"/>
      <c r="E67" s="83"/>
      <c r="F67" s="83"/>
      <c r="G67" s="83"/>
      <c r="H67" s="84"/>
      <c r="I67" s="9"/>
      <c r="J67" s="10"/>
      <c r="K67" s="69"/>
      <c r="L67" s="65"/>
      <c r="M67" s="31"/>
    </row>
    <row r="68" spans="1:13" ht="31.5" customHeight="1" x14ac:dyDescent="0.25">
      <c r="A68" s="82" t="s">
        <v>91</v>
      </c>
      <c r="B68" s="83"/>
      <c r="C68" s="83"/>
      <c r="D68" s="83"/>
      <c r="E68" s="83"/>
      <c r="F68" s="83"/>
      <c r="G68" s="83"/>
      <c r="H68" s="84"/>
      <c r="I68" s="9"/>
      <c r="J68" s="10"/>
      <c r="K68" s="69"/>
      <c r="L68" s="65"/>
      <c r="M68" s="31"/>
    </row>
    <row r="69" spans="1:13" ht="31.5" customHeight="1" x14ac:dyDescent="0.25">
      <c r="A69" s="82" t="s">
        <v>92</v>
      </c>
      <c r="B69" s="83"/>
      <c r="C69" s="83"/>
      <c r="D69" s="83"/>
      <c r="E69" s="83"/>
      <c r="F69" s="83"/>
      <c r="G69" s="83"/>
      <c r="H69" s="84"/>
      <c r="I69" s="9"/>
      <c r="J69" s="10"/>
      <c r="K69" s="69"/>
      <c r="L69" s="65"/>
      <c r="M69" s="31"/>
    </row>
    <row r="70" spans="1:13" ht="31.5" customHeight="1" thickBot="1" x14ac:dyDescent="0.3">
      <c r="A70" s="85" t="s">
        <v>93</v>
      </c>
      <c r="B70" s="86"/>
      <c r="C70" s="86"/>
      <c r="D70" s="86"/>
      <c r="E70" s="86"/>
      <c r="F70" s="86"/>
      <c r="G70" s="86"/>
      <c r="H70" s="87"/>
      <c r="I70" s="9"/>
      <c r="J70" s="10"/>
      <c r="K70" s="69"/>
      <c r="L70" s="65"/>
      <c r="M70" s="31"/>
    </row>
    <row r="71" spans="1:13" ht="33" customHeight="1" x14ac:dyDescent="0.25">
      <c r="A71" s="79" t="s">
        <v>94</v>
      </c>
      <c r="B71" s="80"/>
      <c r="C71" s="80"/>
      <c r="D71" s="80"/>
      <c r="E71" s="80"/>
      <c r="F71" s="80"/>
      <c r="G71" s="80"/>
      <c r="H71" s="81"/>
      <c r="I71" s="116" t="s">
        <v>95</v>
      </c>
      <c r="J71" s="117"/>
      <c r="K71" s="16"/>
      <c r="L71" s="17"/>
      <c r="M71" s="18"/>
    </row>
    <row r="72" spans="1:13" ht="16.5" thickBot="1" x14ac:dyDescent="0.3">
      <c r="A72" s="70" t="s">
        <v>96</v>
      </c>
      <c r="B72" s="71"/>
      <c r="C72" s="71"/>
      <c r="D72" s="71"/>
      <c r="E72" s="71"/>
      <c r="F72" s="71"/>
      <c r="G72" s="71"/>
      <c r="H72" s="71"/>
      <c r="I72" s="72"/>
      <c r="J72" s="26"/>
      <c r="K72" s="25"/>
      <c r="L72" s="26"/>
      <c r="M72" s="27"/>
    </row>
    <row r="73" spans="1:13" ht="31.5" customHeight="1" thickBot="1" x14ac:dyDescent="0.3">
      <c r="A73" s="133" t="s">
        <v>97</v>
      </c>
      <c r="B73" s="134"/>
      <c r="C73" s="134"/>
      <c r="D73" s="134"/>
      <c r="E73" s="134"/>
      <c r="F73" s="134"/>
      <c r="G73" s="134"/>
      <c r="H73" s="135"/>
      <c r="I73" s="88" t="s">
        <v>98</v>
      </c>
      <c r="J73" s="89"/>
      <c r="K73" s="129">
        <v>1.87</v>
      </c>
      <c r="L73" s="130"/>
      <c r="M73" s="73">
        <f>K73*12*I8</f>
        <v>31218.528000000002</v>
      </c>
    </row>
    <row r="74" spans="1:13" ht="33" customHeight="1" thickBot="1" x14ac:dyDescent="0.3">
      <c r="A74" s="115" t="s">
        <v>99</v>
      </c>
      <c r="B74" s="115"/>
      <c r="C74" s="115"/>
      <c r="D74" s="115"/>
      <c r="E74" s="115"/>
      <c r="F74" s="115"/>
      <c r="G74" s="115"/>
      <c r="H74" s="115"/>
      <c r="I74" s="116" t="s">
        <v>95</v>
      </c>
      <c r="J74" s="117"/>
      <c r="K74" s="118">
        <v>1.53</v>
      </c>
      <c r="L74" s="118"/>
      <c r="M74" s="31">
        <f>K74*I8*12</f>
        <v>25542.432000000001</v>
      </c>
    </row>
    <row r="75" spans="1:13" ht="16.5" thickBot="1" x14ac:dyDescent="0.3">
      <c r="A75" s="74" t="s">
        <v>100</v>
      </c>
      <c r="B75" s="75"/>
      <c r="C75" s="75"/>
      <c r="D75" s="75"/>
      <c r="E75" s="75"/>
      <c r="F75" s="75"/>
      <c r="G75" s="75"/>
      <c r="H75" s="75"/>
      <c r="I75" s="76"/>
      <c r="J75" s="77"/>
      <c r="K75" s="88"/>
      <c r="L75" s="119"/>
      <c r="M75" s="73"/>
    </row>
    <row r="76" spans="1:13" ht="16.5" thickBot="1" x14ac:dyDescent="0.3">
      <c r="A76" s="120" t="s">
        <v>101</v>
      </c>
      <c r="B76" s="121"/>
      <c r="C76" s="121"/>
      <c r="D76" s="121"/>
      <c r="E76" s="121"/>
      <c r="F76" s="121"/>
      <c r="G76" s="121"/>
      <c r="H76" s="121"/>
      <c r="I76" s="78"/>
      <c r="J76" s="73"/>
      <c r="K76" s="122">
        <f>K9+K19+K32+K61+K73+K75+K74</f>
        <v>68.210000000000008</v>
      </c>
      <c r="L76" s="123"/>
      <c r="M76" s="73">
        <f>M9+M19+M32+M61+M73+M75+M74</f>
        <v>1138725.024</v>
      </c>
    </row>
  </sheetData>
  <mergeCells count="119">
    <mergeCell ref="K9:L9"/>
    <mergeCell ref="A2:L2"/>
    <mergeCell ref="A3:L3"/>
    <mergeCell ref="K4:L4"/>
    <mergeCell ref="C5:E5"/>
    <mergeCell ref="I5:J5"/>
    <mergeCell ref="K5:L5"/>
    <mergeCell ref="K6:L6"/>
    <mergeCell ref="I7:J7"/>
    <mergeCell ref="K7:L7"/>
    <mergeCell ref="I8:J8"/>
    <mergeCell ref="K8:L8"/>
    <mergeCell ref="I16:J16"/>
    <mergeCell ref="I17:J17"/>
    <mergeCell ref="K18:L18"/>
    <mergeCell ref="K19:L19"/>
    <mergeCell ref="I21:J21"/>
    <mergeCell ref="K21:L21"/>
    <mergeCell ref="I12:J12"/>
    <mergeCell ref="K12:L12"/>
    <mergeCell ref="I13:J13"/>
    <mergeCell ref="I14:J14"/>
    <mergeCell ref="I15:J15"/>
    <mergeCell ref="K15:L15"/>
    <mergeCell ref="K33:L33"/>
    <mergeCell ref="I23:J23"/>
    <mergeCell ref="I24:J24"/>
    <mergeCell ref="I25:J25"/>
    <mergeCell ref="I26:J26"/>
    <mergeCell ref="K26:L26"/>
    <mergeCell ref="I27:J27"/>
    <mergeCell ref="I28:J28"/>
    <mergeCell ref="K28:L28"/>
    <mergeCell ref="I30:J30"/>
    <mergeCell ref="I31:J31"/>
    <mergeCell ref="K32:L32"/>
    <mergeCell ref="K38:L38"/>
    <mergeCell ref="I39:J39"/>
    <mergeCell ref="K39:L39"/>
    <mergeCell ref="A40:H40"/>
    <mergeCell ref="K40:L40"/>
    <mergeCell ref="I34:J34"/>
    <mergeCell ref="K34:L34"/>
    <mergeCell ref="I35:J35"/>
    <mergeCell ref="K35:L35"/>
    <mergeCell ref="I36:J36"/>
    <mergeCell ref="K36:L36"/>
    <mergeCell ref="K48:L48"/>
    <mergeCell ref="K41:L41"/>
    <mergeCell ref="I42:J42"/>
    <mergeCell ref="K42:L42"/>
    <mergeCell ref="I43:J43"/>
    <mergeCell ref="I44:J44"/>
    <mergeCell ref="K44:L44"/>
    <mergeCell ref="I45:J45"/>
    <mergeCell ref="K45:L45"/>
    <mergeCell ref="I46:J46"/>
    <mergeCell ref="I47:J47"/>
    <mergeCell ref="K47:L47"/>
    <mergeCell ref="K56:L56"/>
    <mergeCell ref="I49:J49"/>
    <mergeCell ref="K49:L49"/>
    <mergeCell ref="A50:H50"/>
    <mergeCell ref="K50:L50"/>
    <mergeCell ref="I51:J51"/>
    <mergeCell ref="K51:L51"/>
    <mergeCell ref="I52:J52"/>
    <mergeCell ref="K52:L52"/>
    <mergeCell ref="I53:J53"/>
    <mergeCell ref="K54:L54"/>
    <mergeCell ref="I55:J55"/>
    <mergeCell ref="K55:L55"/>
    <mergeCell ref="K74:L74"/>
    <mergeCell ref="K75:L75"/>
    <mergeCell ref="A76:H76"/>
    <mergeCell ref="K76:L76"/>
    <mergeCell ref="A57:H57"/>
    <mergeCell ref="I57:J57"/>
    <mergeCell ref="K57:L57"/>
    <mergeCell ref="K73:L73"/>
    <mergeCell ref="I59:J59"/>
    <mergeCell ref="A61:H61"/>
    <mergeCell ref="K61:L61"/>
    <mergeCell ref="I62:J62"/>
    <mergeCell ref="I63:J63"/>
    <mergeCell ref="I64:J64"/>
    <mergeCell ref="I65:J65"/>
    <mergeCell ref="I66:J66"/>
    <mergeCell ref="I71:J71"/>
    <mergeCell ref="A73:H73"/>
    <mergeCell ref="K58:L58"/>
    <mergeCell ref="A36:H36"/>
    <mergeCell ref="A39:H39"/>
    <mergeCell ref="A53:H53"/>
    <mergeCell ref="I54:J54"/>
    <mergeCell ref="A56:H56"/>
    <mergeCell ref="I48:J48"/>
    <mergeCell ref="I38:J38"/>
    <mergeCell ref="A13:H13"/>
    <mergeCell ref="A21:H21"/>
    <mergeCell ref="A23:H23"/>
    <mergeCell ref="A27:H27"/>
    <mergeCell ref="I56:J56"/>
    <mergeCell ref="A33:H33"/>
    <mergeCell ref="A28:H28"/>
    <mergeCell ref="A71:H71"/>
    <mergeCell ref="A66:H66"/>
    <mergeCell ref="A67:H67"/>
    <mergeCell ref="A68:H68"/>
    <mergeCell ref="A69:H69"/>
    <mergeCell ref="A70:H70"/>
    <mergeCell ref="I73:J73"/>
    <mergeCell ref="A59:H59"/>
    <mergeCell ref="A62:H62"/>
    <mergeCell ref="A63:H63"/>
    <mergeCell ref="A64:H64"/>
    <mergeCell ref="A65:H65"/>
    <mergeCell ref="A74:H74"/>
    <mergeCell ref="I74:J74"/>
  </mergeCells>
  <pageMargins left="0.9055118110236221" right="0.51181102362204722" top="0.74803149606299213" bottom="0.55118110236220474" header="0.31496062992125984" footer="0.31496062992125984"/>
  <pageSetup paperSize="9" scale="65" orientation="portrait" r:id="rId1"/>
  <rowBreaks count="1" manualBreakCount="1"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2024-03-05T02:01:51Z</cp:lastPrinted>
  <dcterms:created xsi:type="dcterms:W3CDTF">2024-01-15T01:13:26Z</dcterms:created>
  <dcterms:modified xsi:type="dcterms:W3CDTF">2025-02-28T04:46:08Z</dcterms:modified>
</cp:coreProperties>
</file>